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ieAufgabe" sheetId="4" r:id="rId1"/>
    <sheet name="DieLösung" sheetId="3" r:id="rId2"/>
  </sheets>
  <calcPr calcId="171027"/>
</workbook>
</file>

<file path=xl/calcChain.xml><?xml version="1.0" encoding="utf-8"?>
<calcChain xmlns="http://schemas.openxmlformats.org/spreadsheetml/2006/main">
  <c r="J29" i="3" l="1"/>
  <c r="J28" i="3"/>
  <c r="J27" i="3"/>
  <c r="J26" i="3"/>
  <c r="J31" i="3" s="1"/>
  <c r="J23" i="3"/>
  <c r="J21" i="3"/>
  <c r="J20" i="3"/>
  <c r="J19" i="3"/>
  <c r="J18" i="3"/>
  <c r="J11" i="3"/>
  <c r="J4" i="3"/>
  <c r="G29" i="3"/>
  <c r="G28" i="3"/>
  <c r="G31" i="3" s="1"/>
  <c r="G27" i="3"/>
  <c r="G26" i="3"/>
  <c r="G21" i="3"/>
  <c r="G20" i="3"/>
  <c r="G19" i="3"/>
  <c r="G18" i="3"/>
  <c r="G23" i="3" s="1"/>
  <c r="G11" i="3"/>
  <c r="G4" i="3"/>
  <c r="D11" i="3"/>
  <c r="L29" i="3" l="1"/>
  <c r="L28" i="3"/>
  <c r="L27" i="3"/>
  <c r="L26" i="3"/>
  <c r="L21" i="3"/>
  <c r="L20" i="3"/>
  <c r="L19" i="3"/>
  <c r="L18" i="3"/>
  <c r="L11" i="3"/>
  <c r="L4" i="3"/>
  <c r="K29" i="3"/>
  <c r="K28" i="3"/>
  <c r="K27" i="3"/>
  <c r="K26" i="3"/>
  <c r="K21" i="3"/>
  <c r="K20" i="3"/>
  <c r="K19" i="3"/>
  <c r="K18" i="3"/>
  <c r="K11" i="3"/>
  <c r="K4" i="3"/>
  <c r="D4" i="3"/>
  <c r="M4" i="3" s="1"/>
  <c r="D29" i="3" l="1"/>
  <c r="D28" i="3"/>
  <c r="D27" i="3"/>
  <c r="D26" i="3"/>
  <c r="M26" i="3" s="1"/>
  <c r="D21" i="3"/>
  <c r="D20" i="3"/>
  <c r="D19" i="3"/>
  <c r="D18" i="3"/>
  <c r="M18" i="3" s="1"/>
  <c r="I31" i="3"/>
  <c r="I23" i="3"/>
  <c r="H23" i="3"/>
  <c r="F23" i="3"/>
  <c r="E23" i="3"/>
  <c r="C23" i="3"/>
  <c r="B23" i="3"/>
  <c r="F30" i="3"/>
  <c r="F7" i="3" s="1"/>
  <c r="I22" i="3"/>
  <c r="I3" i="3" s="1"/>
  <c r="H22" i="3"/>
  <c r="F22" i="3"/>
  <c r="F3" i="3" s="1"/>
  <c r="E22" i="3"/>
  <c r="C22" i="3"/>
  <c r="B22" i="3"/>
  <c r="D22" i="3" s="1"/>
  <c r="E3" i="3" l="1"/>
  <c r="G3" i="3" s="1"/>
  <c r="G12" i="3" s="1"/>
  <c r="G22" i="3"/>
  <c r="H3" i="3"/>
  <c r="J3" i="3" s="1"/>
  <c r="J12" i="3" s="1"/>
  <c r="J22" i="3"/>
  <c r="H5" i="3"/>
  <c r="H12" i="3"/>
  <c r="E5" i="3"/>
  <c r="G5" i="3" s="1"/>
  <c r="E12" i="3"/>
  <c r="F5" i="3"/>
  <c r="F12" i="3"/>
  <c r="M11" i="3"/>
  <c r="I5" i="3"/>
  <c r="I12" i="3"/>
  <c r="M19" i="3"/>
  <c r="K23" i="3"/>
  <c r="M29" i="3"/>
  <c r="B3" i="3"/>
  <c r="K22" i="3"/>
  <c r="M20" i="3"/>
  <c r="M21" i="3"/>
  <c r="L23" i="3"/>
  <c r="C3" i="3"/>
  <c r="C12" i="3" s="1"/>
  <c r="L22" i="3"/>
  <c r="F9" i="3"/>
  <c r="F14" i="3" s="1"/>
  <c r="F15" i="3" s="1"/>
  <c r="D23" i="3"/>
  <c r="M23" i="3" s="1"/>
  <c r="M28" i="3"/>
  <c r="I30" i="3"/>
  <c r="I7" i="3" s="1"/>
  <c r="I9" i="3" s="1"/>
  <c r="I14" i="3" s="1"/>
  <c r="I15" i="3" s="1"/>
  <c r="M27" i="3"/>
  <c r="E30" i="3"/>
  <c r="H30" i="3"/>
  <c r="H31" i="3"/>
  <c r="F31" i="3"/>
  <c r="E31" i="3"/>
  <c r="C30" i="3"/>
  <c r="B31" i="3"/>
  <c r="C31" i="3"/>
  <c r="B30" i="3"/>
  <c r="D31" i="3"/>
  <c r="D30" i="3" l="1"/>
  <c r="E7" i="3"/>
  <c r="G30" i="3"/>
  <c r="J5" i="3"/>
  <c r="H7" i="3"/>
  <c r="J30" i="3"/>
  <c r="L31" i="3"/>
  <c r="B12" i="3"/>
  <c r="K3" i="3"/>
  <c r="K12" i="3" s="1"/>
  <c r="D3" i="3"/>
  <c r="K31" i="3"/>
  <c r="C5" i="3"/>
  <c r="L5" i="3" s="1"/>
  <c r="L3" i="3"/>
  <c r="L12" i="3" s="1"/>
  <c r="M22" i="3"/>
  <c r="B7" i="3"/>
  <c r="D7" i="3" s="1"/>
  <c r="K30" i="3"/>
  <c r="B5" i="3"/>
  <c r="C7" i="3"/>
  <c r="L30" i="3"/>
  <c r="M31" i="3"/>
  <c r="H9" i="3" l="1"/>
  <c r="J7" i="3"/>
  <c r="E9" i="3"/>
  <c r="G7" i="3"/>
  <c r="K5" i="3"/>
  <c r="D5" i="3"/>
  <c r="M3" i="3"/>
  <c r="M12" i="3" s="1"/>
  <c r="D12" i="3"/>
  <c r="C9" i="3"/>
  <c r="L7" i="3"/>
  <c r="M30" i="3"/>
  <c r="M7" i="3"/>
  <c r="B9" i="3"/>
  <c r="D9" i="3" s="1"/>
  <c r="K7" i="3"/>
  <c r="M5" i="3"/>
  <c r="E14" i="3" l="1"/>
  <c r="G9" i="3"/>
  <c r="H14" i="3"/>
  <c r="J9" i="3"/>
  <c r="M9" i="3"/>
  <c r="B14" i="3"/>
  <c r="K9" i="3"/>
  <c r="C14" i="3"/>
  <c r="C15" i="3" s="1"/>
  <c r="L9" i="3"/>
  <c r="B15" i="3" l="1"/>
  <c r="D14" i="3"/>
  <c r="D15" i="3" s="1"/>
  <c r="H15" i="3"/>
  <c r="J14" i="3"/>
  <c r="J15" i="3" s="1"/>
  <c r="E15" i="3"/>
  <c r="G14" i="3"/>
  <c r="G15" i="3" s="1"/>
  <c r="M14" i="3"/>
  <c r="M15" i="3" s="1"/>
  <c r="L14" i="3"/>
  <c r="L15" i="3" s="1"/>
  <c r="K14" i="3"/>
  <c r="K15" i="3" s="1"/>
</calcChain>
</file>

<file path=xl/sharedStrings.xml><?xml version="1.0" encoding="utf-8"?>
<sst xmlns="http://schemas.openxmlformats.org/spreadsheetml/2006/main" count="80" uniqueCount="25">
  <si>
    <t>Umsatz</t>
  </si>
  <si>
    <t>Rabatte</t>
  </si>
  <si>
    <t>Netto-Umsatz</t>
  </si>
  <si>
    <t>Wareneinsatz</t>
  </si>
  <si>
    <t>Kosten</t>
  </si>
  <si>
    <t>Kosten in %</t>
  </si>
  <si>
    <t>Deckungsbeitrag</t>
  </si>
  <si>
    <t>Gewinn</t>
  </si>
  <si>
    <t>Gewinn in %</t>
  </si>
  <si>
    <t>Ladengeschäft</t>
  </si>
  <si>
    <t>Online-Handel</t>
  </si>
  <si>
    <t>Januar</t>
  </si>
  <si>
    <t>März</t>
  </si>
  <si>
    <t>1. Quartal</t>
  </si>
  <si>
    <t>Gesamt</t>
  </si>
  <si>
    <t>Februar</t>
  </si>
  <si>
    <t>Geschäftsübersicht</t>
  </si>
  <si>
    <t>Umsatz mit</t>
  </si>
  <si>
    <t>Musik</t>
  </si>
  <si>
    <t>Filmen</t>
  </si>
  <si>
    <t>Elektonik</t>
  </si>
  <si>
    <t>Zubehör</t>
  </si>
  <si>
    <t>Wareneinsatz bei</t>
  </si>
  <si>
    <t>Summe</t>
  </si>
  <si>
    <t>Durchschnitt je Kategorie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</si>
</sst>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1" xfId="0" applyFont="1" applyBorder="1"/>
    <xf numFmtId="0" fontId="0" fillId="0" borderId="2" xfId="0" applyBorder="1"/>
    <xf numFmtId="0" fontId="2" fillId="0" borderId="0" xfId="0" applyFont="1"/>
    <xf numFmtId="0" fontId="0" fillId="2" borderId="0" xfId="0" applyFill="1"/>
    <xf numFmtId="0" fontId="4" fillId="0" borderId="0" xfId="0" applyFont="1"/>
    <xf numFmtId="0" fontId="3" fillId="0" borderId="3" xfId="0" applyFont="1" applyBorder="1"/>
    <xf numFmtId="44" fontId="0" fillId="0" borderId="0" xfId="1" applyFont="1"/>
    <xf numFmtId="44" fontId="0" fillId="0" borderId="0" xfId="0" applyNumberFormat="1"/>
    <xf numFmtId="0" fontId="2" fillId="2" borderId="0" xfId="0" applyFont="1" applyFill="1"/>
    <xf numFmtId="44" fontId="0" fillId="2" borderId="0" xfId="0" applyNumberFormat="1" applyFill="1"/>
    <xf numFmtId="44" fontId="0" fillId="0" borderId="0" xfId="1" applyFont="1" applyFill="1" applyBorder="1"/>
    <xf numFmtId="44" fontId="0" fillId="2" borderId="0" xfId="1" applyFont="1" applyFill="1"/>
    <xf numFmtId="0" fontId="2" fillId="0" borderId="4" xfId="0" applyFont="1" applyBorder="1"/>
    <xf numFmtId="44" fontId="2" fillId="0" borderId="5" xfId="1" applyFont="1" applyBorder="1"/>
    <xf numFmtId="44" fontId="2" fillId="2" borderId="5" xfId="1" applyFont="1" applyFill="1" applyBorder="1"/>
    <xf numFmtId="0" fontId="2" fillId="0" borderId="5" xfId="0" applyFont="1" applyBorder="1"/>
    <xf numFmtId="0" fontId="6" fillId="0" borderId="6" xfId="0" applyFont="1" applyBorder="1"/>
    <xf numFmtId="44" fontId="2" fillId="2" borderId="5" xfId="0" applyNumberFormat="1" applyFont="1" applyFill="1" applyBorder="1"/>
    <xf numFmtId="44" fontId="2" fillId="0" borderId="5" xfId="0" applyNumberFormat="1" applyFont="1" applyBorder="1"/>
    <xf numFmtId="44" fontId="2" fillId="0" borderId="7" xfId="0" applyNumberFormat="1" applyFont="1" applyBorder="1"/>
    <xf numFmtId="44" fontId="2" fillId="0" borderId="5" xfId="1" applyFont="1" applyFill="1" applyBorder="1"/>
    <xf numFmtId="164" fontId="4" fillId="0" borderId="0" xfId="2" applyNumberFormat="1" applyFont="1"/>
    <xf numFmtId="164" fontId="4" fillId="0" borderId="0" xfId="1" applyNumberFormat="1" applyFont="1"/>
    <xf numFmtId="164" fontId="5" fillId="0" borderId="5" xfId="1" applyNumberFormat="1" applyFont="1" applyBorder="1"/>
    <xf numFmtId="0" fontId="3" fillId="3" borderId="1" xfId="0" applyFont="1" applyFill="1" applyBorder="1"/>
    <xf numFmtId="0" fontId="6" fillId="3" borderId="3" xfId="0" applyFont="1" applyFill="1" applyBorder="1"/>
    <xf numFmtId="44" fontId="0" fillId="4" borderId="0" xfId="1" applyFont="1" applyFill="1"/>
    <xf numFmtId="44" fontId="2" fillId="4" borderId="5" xfId="1" applyFont="1" applyFill="1" applyBorder="1"/>
    <xf numFmtId="0" fontId="0" fillId="0" borderId="0" xfId="0" applyFill="1"/>
    <xf numFmtId="0" fontId="3" fillId="0" borderId="1" xfId="0" applyFont="1" applyFill="1" applyBorder="1"/>
    <xf numFmtId="0" fontId="0" fillId="0" borderId="2" xfId="0" applyFill="1" applyBorder="1"/>
    <xf numFmtId="0" fontId="4" fillId="0" borderId="0" xfId="0" applyFont="1" applyFill="1"/>
    <xf numFmtId="0" fontId="2" fillId="0" borderId="0" xfId="0" applyFont="1" applyFill="1"/>
    <xf numFmtId="164" fontId="4" fillId="4" borderId="0" xfId="2" applyNumberFormat="1" applyFont="1" applyFill="1"/>
    <xf numFmtId="164" fontId="4" fillId="4" borderId="0" xfId="1" applyNumberFormat="1" applyFont="1" applyFill="1"/>
    <xf numFmtId="164" fontId="5" fillId="4" borderId="5" xfId="1" applyNumberFormat="1" applyFont="1" applyFill="1" applyBorder="1"/>
    <xf numFmtId="44" fontId="0" fillId="4" borderId="0" xfId="0" applyNumberFormat="1" applyFill="1"/>
    <xf numFmtId="44" fontId="2" fillId="4" borderId="5" xfId="0" applyNumberFormat="1" applyFont="1" applyFill="1" applyBorder="1"/>
    <xf numFmtId="44" fontId="2" fillId="4" borderId="7" xfId="0" applyNumberFormat="1" applyFont="1" applyFill="1" applyBorder="1"/>
    <xf numFmtId="44" fontId="0" fillId="0" borderId="0" xfId="1" applyFont="1" applyFill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/>
  </sheetViews>
  <sheetFormatPr baseColWidth="10" defaultColWidth="9.140625" defaultRowHeight="15" x14ac:dyDescent="0.25"/>
  <cols>
    <col min="1" max="1" width="23.28515625" customWidth="1"/>
    <col min="2" max="13" width="14" customWidth="1"/>
  </cols>
  <sheetData>
    <row r="1" spans="1:13" s="1" customFormat="1" ht="19.5" thickBot="1" x14ac:dyDescent="0.35">
      <c r="A1" s="31" t="s">
        <v>16</v>
      </c>
      <c r="B1" s="2" t="s">
        <v>11</v>
      </c>
      <c r="C1" s="2"/>
      <c r="D1" s="7"/>
      <c r="E1" s="2" t="s">
        <v>15</v>
      </c>
      <c r="F1" s="2"/>
      <c r="G1" s="7"/>
      <c r="H1" s="2" t="s">
        <v>12</v>
      </c>
      <c r="I1" s="2"/>
      <c r="J1" s="7"/>
      <c r="K1" s="26" t="s">
        <v>13</v>
      </c>
      <c r="L1" s="26"/>
      <c r="M1" s="27"/>
    </row>
    <row r="2" spans="1:13" ht="15.75" thickTop="1" x14ac:dyDescent="0.25">
      <c r="A2" s="32"/>
      <c r="B2" s="3" t="s">
        <v>9</v>
      </c>
      <c r="C2" s="3" t="s">
        <v>10</v>
      </c>
      <c r="D2" s="14" t="s">
        <v>14</v>
      </c>
      <c r="E2" s="3" t="s">
        <v>9</v>
      </c>
      <c r="F2" s="3" t="s">
        <v>10</v>
      </c>
      <c r="G2" s="14" t="s">
        <v>14</v>
      </c>
      <c r="H2" s="3" t="s">
        <v>9</v>
      </c>
      <c r="I2" s="3" t="s">
        <v>10</v>
      </c>
      <c r="J2" s="14" t="s">
        <v>14</v>
      </c>
      <c r="K2" s="3" t="s">
        <v>9</v>
      </c>
      <c r="L2" s="3" t="s">
        <v>10</v>
      </c>
      <c r="M2" s="14" t="s">
        <v>14</v>
      </c>
    </row>
    <row r="3" spans="1:13" x14ac:dyDescent="0.25">
      <c r="A3" s="30" t="s">
        <v>0</v>
      </c>
      <c r="B3" s="28"/>
      <c r="C3" s="28"/>
      <c r="D3" s="29"/>
      <c r="E3" s="28"/>
      <c r="F3" s="28"/>
      <c r="G3" s="29"/>
      <c r="H3" s="28"/>
      <c r="I3" s="28"/>
      <c r="J3" s="29"/>
      <c r="K3" s="28"/>
      <c r="L3" s="28"/>
      <c r="M3" s="29"/>
    </row>
    <row r="4" spans="1:13" x14ac:dyDescent="0.25">
      <c r="A4" s="30" t="s">
        <v>1</v>
      </c>
      <c r="B4" s="8">
        <v>2300</v>
      </c>
      <c r="C4" s="8">
        <v>1650</v>
      </c>
      <c r="D4" s="29"/>
      <c r="E4" s="8">
        <v>1015</v>
      </c>
      <c r="F4" s="8">
        <v>502</v>
      </c>
      <c r="G4" s="29"/>
      <c r="H4" s="12">
        <v>765</v>
      </c>
      <c r="I4" s="12">
        <v>1211</v>
      </c>
      <c r="J4" s="29"/>
      <c r="K4" s="28"/>
      <c r="L4" s="28"/>
      <c r="M4" s="29"/>
    </row>
    <row r="5" spans="1:13" x14ac:dyDescent="0.25">
      <c r="A5" s="30" t="s">
        <v>2</v>
      </c>
      <c r="B5" s="28"/>
      <c r="C5" s="28"/>
      <c r="D5" s="29"/>
      <c r="E5" s="28"/>
      <c r="F5" s="28"/>
      <c r="G5" s="29"/>
      <c r="H5" s="28"/>
      <c r="I5" s="28"/>
      <c r="J5" s="29"/>
      <c r="K5" s="28"/>
      <c r="L5" s="28"/>
      <c r="M5" s="29"/>
    </row>
    <row r="6" spans="1:13" x14ac:dyDescent="0.25">
      <c r="A6" s="30"/>
      <c r="B6" s="8"/>
      <c r="C6" s="8"/>
      <c r="D6" s="15"/>
      <c r="E6" s="8"/>
      <c r="F6" s="8"/>
      <c r="G6" s="15"/>
      <c r="H6" s="8"/>
      <c r="I6" s="8"/>
      <c r="J6" s="15"/>
      <c r="K6" s="8"/>
      <c r="L6" s="8"/>
      <c r="M6" s="15"/>
    </row>
    <row r="7" spans="1:13" x14ac:dyDescent="0.25">
      <c r="A7" s="30" t="s">
        <v>3</v>
      </c>
      <c r="B7" s="28"/>
      <c r="C7" s="28"/>
      <c r="D7" s="29"/>
      <c r="E7" s="28"/>
      <c r="F7" s="28"/>
      <c r="G7" s="29"/>
      <c r="H7" s="28"/>
      <c r="I7" s="28"/>
      <c r="J7" s="29"/>
      <c r="K7" s="28"/>
      <c r="L7" s="28"/>
      <c r="M7" s="29"/>
    </row>
    <row r="8" spans="1:13" x14ac:dyDescent="0.25">
      <c r="A8" s="30"/>
      <c r="B8" s="8"/>
      <c r="C8" s="8"/>
      <c r="D8" s="15"/>
      <c r="E8" s="8"/>
      <c r="F8" s="8"/>
      <c r="G8" s="15"/>
      <c r="H8" s="8"/>
      <c r="I8" s="8"/>
      <c r="J8" s="15"/>
      <c r="K8" s="8"/>
      <c r="L8" s="8"/>
      <c r="M8" s="15"/>
    </row>
    <row r="9" spans="1:13" x14ac:dyDescent="0.25">
      <c r="A9" s="30" t="s">
        <v>6</v>
      </c>
      <c r="B9" s="28"/>
      <c r="C9" s="28"/>
      <c r="D9" s="29"/>
      <c r="E9" s="28"/>
      <c r="F9" s="28"/>
      <c r="G9" s="29"/>
      <c r="H9" s="28"/>
      <c r="I9" s="28"/>
      <c r="J9" s="29"/>
      <c r="K9" s="28"/>
      <c r="L9" s="28"/>
      <c r="M9" s="29"/>
    </row>
    <row r="10" spans="1:13" x14ac:dyDescent="0.25">
      <c r="A10" s="30"/>
      <c r="B10" s="8"/>
      <c r="C10" s="8"/>
      <c r="D10" s="15"/>
      <c r="E10" s="8"/>
      <c r="F10" s="8"/>
      <c r="G10" s="15"/>
      <c r="H10" s="8"/>
      <c r="I10" s="8"/>
      <c r="J10" s="15"/>
      <c r="K10" s="8"/>
      <c r="L10" s="8"/>
      <c r="M10" s="15"/>
    </row>
    <row r="11" spans="1:13" x14ac:dyDescent="0.25">
      <c r="A11" s="30" t="s">
        <v>4</v>
      </c>
      <c r="B11" s="41">
        <v>300</v>
      </c>
      <c r="C11" s="41">
        <v>150</v>
      </c>
      <c r="D11" s="29"/>
      <c r="E11" s="41">
        <v>400</v>
      </c>
      <c r="F11" s="41">
        <v>200</v>
      </c>
      <c r="G11" s="29"/>
      <c r="H11" s="41">
        <v>600</v>
      </c>
      <c r="I11" s="41">
        <v>300</v>
      </c>
      <c r="J11" s="29"/>
      <c r="K11" s="28"/>
      <c r="L11" s="28"/>
      <c r="M11" s="29"/>
    </row>
    <row r="12" spans="1:13" s="6" customFormat="1" ht="12.75" x14ac:dyDescent="0.2">
      <c r="A12" s="33" t="s">
        <v>5</v>
      </c>
      <c r="B12" s="35"/>
      <c r="C12" s="36"/>
      <c r="D12" s="37"/>
      <c r="E12" s="36"/>
      <c r="F12" s="36"/>
      <c r="G12" s="37"/>
      <c r="H12" s="36"/>
      <c r="I12" s="36"/>
      <c r="J12" s="37"/>
      <c r="K12" s="36"/>
      <c r="L12" s="36"/>
      <c r="M12" s="37"/>
    </row>
    <row r="13" spans="1:13" x14ac:dyDescent="0.25">
      <c r="A13" s="30"/>
      <c r="B13" s="8"/>
      <c r="C13" s="8"/>
      <c r="D13" s="15"/>
      <c r="E13" s="8"/>
      <c r="F13" s="8"/>
      <c r="G13" s="15"/>
      <c r="H13" s="8"/>
      <c r="I13" s="8"/>
      <c r="J13" s="15"/>
      <c r="K13" s="8"/>
      <c r="L13" s="8"/>
      <c r="M13" s="15"/>
    </row>
    <row r="14" spans="1:13" x14ac:dyDescent="0.25">
      <c r="A14" s="30" t="s">
        <v>7</v>
      </c>
      <c r="B14" s="28"/>
      <c r="C14" s="28"/>
      <c r="D14" s="29"/>
      <c r="E14" s="28"/>
      <c r="F14" s="28"/>
      <c r="G14" s="29"/>
      <c r="H14" s="28"/>
      <c r="I14" s="28"/>
      <c r="J14" s="29"/>
      <c r="K14" s="28"/>
      <c r="L14" s="28"/>
      <c r="M14" s="29"/>
    </row>
    <row r="15" spans="1:13" s="6" customFormat="1" ht="12.75" x14ac:dyDescent="0.2">
      <c r="A15" s="33" t="s">
        <v>8</v>
      </c>
      <c r="B15" s="35"/>
      <c r="C15" s="36"/>
      <c r="D15" s="37"/>
      <c r="E15" s="36"/>
      <c r="F15" s="36"/>
      <c r="G15" s="37"/>
      <c r="H15" s="36"/>
      <c r="I15" s="36"/>
      <c r="J15" s="37"/>
      <c r="K15" s="36"/>
      <c r="L15" s="36"/>
      <c r="M15" s="37"/>
    </row>
    <row r="16" spans="1:13" x14ac:dyDescent="0.25">
      <c r="A16" s="30"/>
      <c r="D16" s="17"/>
      <c r="G16" s="17"/>
      <c r="J16" s="17"/>
      <c r="M16" s="17"/>
    </row>
    <row r="17" spans="1:13" s="1" customFormat="1" ht="19.5" thickBot="1" x14ac:dyDescent="0.35">
      <c r="A17" s="31" t="s">
        <v>17</v>
      </c>
      <c r="B17" s="2"/>
      <c r="C17" s="2"/>
      <c r="D17" s="18"/>
      <c r="E17" s="2"/>
      <c r="F17" s="2"/>
      <c r="G17" s="18"/>
      <c r="H17" s="2"/>
      <c r="I17" s="2"/>
      <c r="J17" s="18"/>
      <c r="K17" s="2"/>
      <c r="L17" s="2"/>
      <c r="M17" s="18"/>
    </row>
    <row r="18" spans="1:13" ht="15.75" thickTop="1" x14ac:dyDescent="0.25">
      <c r="A18" s="30" t="s">
        <v>18</v>
      </c>
      <c r="B18" s="8">
        <v>1528.34</v>
      </c>
      <c r="C18" s="8">
        <v>3006.27</v>
      </c>
      <c r="D18" s="29"/>
      <c r="E18" s="8">
        <v>3324.67</v>
      </c>
      <c r="F18" s="8">
        <v>35.1</v>
      </c>
      <c r="G18" s="29"/>
      <c r="H18" s="8">
        <v>1202.69</v>
      </c>
      <c r="I18" s="8">
        <v>4122.63</v>
      </c>
      <c r="J18" s="29"/>
      <c r="K18" s="28"/>
      <c r="L18" s="28"/>
      <c r="M18" s="29"/>
    </row>
    <row r="19" spans="1:13" x14ac:dyDescent="0.25">
      <c r="A19" s="30" t="s">
        <v>19</v>
      </c>
      <c r="B19" s="8">
        <v>2167.7600000000002</v>
      </c>
      <c r="C19" s="8">
        <v>3800</v>
      </c>
      <c r="D19" s="29"/>
      <c r="E19" s="8">
        <v>6830.41</v>
      </c>
      <c r="F19" s="8">
        <v>1551.88</v>
      </c>
      <c r="G19" s="29"/>
      <c r="H19" s="8">
        <v>6511.04</v>
      </c>
      <c r="I19" s="8">
        <v>847.06</v>
      </c>
      <c r="J19" s="29"/>
      <c r="K19" s="28"/>
      <c r="L19" s="28"/>
      <c r="M19" s="29"/>
    </row>
    <row r="20" spans="1:13" x14ac:dyDescent="0.25">
      <c r="A20" s="30" t="s">
        <v>20</v>
      </c>
      <c r="B20" s="8">
        <v>198.46</v>
      </c>
      <c r="C20" s="8">
        <v>553.13</v>
      </c>
      <c r="D20" s="29"/>
      <c r="E20" s="8">
        <v>1127.94</v>
      </c>
      <c r="F20" s="8">
        <v>1898.0250000000001</v>
      </c>
      <c r="G20" s="29"/>
      <c r="H20" s="8">
        <v>3914.02</v>
      </c>
      <c r="I20" s="8">
        <v>2918.99</v>
      </c>
      <c r="J20" s="29"/>
      <c r="K20" s="28"/>
      <c r="L20" s="28"/>
      <c r="M20" s="29"/>
    </row>
    <row r="21" spans="1:13" x14ac:dyDescent="0.25">
      <c r="A21" s="30" t="s">
        <v>21</v>
      </c>
      <c r="B21" s="8">
        <v>4523.25</v>
      </c>
      <c r="C21" s="8">
        <v>1439.61</v>
      </c>
      <c r="D21" s="29"/>
      <c r="E21" s="8">
        <v>1225.17</v>
      </c>
      <c r="F21" s="8">
        <v>5881.33</v>
      </c>
      <c r="G21" s="29"/>
      <c r="H21" s="8">
        <v>2977.01</v>
      </c>
      <c r="I21" s="8">
        <v>5473.99</v>
      </c>
      <c r="J21" s="29"/>
      <c r="K21" s="28"/>
      <c r="L21" s="28"/>
      <c r="M21" s="29"/>
    </row>
    <row r="22" spans="1:13" x14ac:dyDescent="0.25">
      <c r="A22" s="34" t="s">
        <v>23</v>
      </c>
      <c r="B22" s="38"/>
      <c r="C22" s="38"/>
      <c r="D22" s="39"/>
      <c r="E22" s="38"/>
      <c r="F22" s="38"/>
      <c r="G22" s="39"/>
      <c r="H22" s="38"/>
      <c r="I22" s="38"/>
      <c r="J22" s="39"/>
      <c r="K22" s="38"/>
      <c r="L22" s="38"/>
      <c r="M22" s="39"/>
    </row>
    <row r="23" spans="1:13" x14ac:dyDescent="0.25">
      <c r="A23" s="34" t="s">
        <v>24</v>
      </c>
      <c r="B23" s="38"/>
      <c r="C23" s="38"/>
      <c r="D23" s="39"/>
      <c r="E23" s="38"/>
      <c r="F23" s="38"/>
      <c r="G23" s="39"/>
      <c r="H23" s="38"/>
      <c r="I23" s="38"/>
      <c r="J23" s="39"/>
      <c r="K23" s="38"/>
      <c r="L23" s="38"/>
      <c r="M23" s="39"/>
    </row>
    <row r="24" spans="1:13" x14ac:dyDescent="0.25">
      <c r="A24" s="30"/>
      <c r="D24" s="17"/>
      <c r="G24" s="17"/>
      <c r="J24" s="17"/>
      <c r="M24" s="17"/>
    </row>
    <row r="25" spans="1:13" s="1" customFormat="1" ht="19.5" thickBot="1" x14ac:dyDescent="0.35">
      <c r="A25" s="31" t="s">
        <v>22</v>
      </c>
      <c r="B25" s="2"/>
      <c r="C25" s="2"/>
      <c r="D25" s="18"/>
      <c r="E25" s="2"/>
      <c r="F25" s="2"/>
      <c r="G25" s="18"/>
      <c r="H25" s="2"/>
      <c r="I25" s="2"/>
      <c r="J25" s="18"/>
      <c r="K25" s="2"/>
      <c r="L25" s="2"/>
      <c r="M25" s="18"/>
    </row>
    <row r="26" spans="1:13" ht="15.75" thickTop="1" x14ac:dyDescent="0.25">
      <c r="A26" s="30" t="s">
        <v>18</v>
      </c>
      <c r="B26" s="9">
        <v>78.88</v>
      </c>
      <c r="C26" s="9">
        <v>781.55</v>
      </c>
      <c r="D26" s="29"/>
      <c r="E26" s="9">
        <v>1260</v>
      </c>
      <c r="F26" s="9">
        <v>3162.89</v>
      </c>
      <c r="G26" s="29"/>
      <c r="H26" s="9">
        <v>755.54</v>
      </c>
      <c r="I26" s="9">
        <v>890</v>
      </c>
      <c r="J26" s="29"/>
      <c r="K26" s="38"/>
      <c r="L26" s="38"/>
      <c r="M26" s="39"/>
    </row>
    <row r="27" spans="1:13" x14ac:dyDescent="0.25">
      <c r="A27" s="30" t="s">
        <v>19</v>
      </c>
      <c r="B27" s="9">
        <v>123.88</v>
      </c>
      <c r="C27" s="9">
        <v>1490.74</v>
      </c>
      <c r="D27" s="29"/>
      <c r="E27" s="9">
        <v>436.5</v>
      </c>
      <c r="F27" s="9">
        <v>756</v>
      </c>
      <c r="G27" s="29"/>
      <c r="H27" s="9">
        <v>757.92</v>
      </c>
      <c r="I27" s="9">
        <v>2234.62</v>
      </c>
      <c r="J27" s="29"/>
      <c r="K27" s="38"/>
      <c r="L27" s="38"/>
      <c r="M27" s="39"/>
    </row>
    <row r="28" spans="1:13" x14ac:dyDescent="0.25">
      <c r="A28" s="30" t="s">
        <v>20</v>
      </c>
      <c r="B28" s="9">
        <v>3934.75</v>
      </c>
      <c r="C28" s="9">
        <v>2209.48</v>
      </c>
      <c r="D28" s="29"/>
      <c r="E28" s="9">
        <v>1256.76</v>
      </c>
      <c r="F28" s="9">
        <v>1797.19</v>
      </c>
      <c r="G28" s="29"/>
      <c r="H28" s="9">
        <v>422.06</v>
      </c>
      <c r="I28" s="9">
        <v>586</v>
      </c>
      <c r="J28" s="29"/>
      <c r="K28" s="38"/>
      <c r="L28" s="38"/>
      <c r="M28" s="39"/>
    </row>
    <row r="29" spans="1:13" x14ac:dyDescent="0.25">
      <c r="A29" s="30" t="s">
        <v>21</v>
      </c>
      <c r="B29" s="9">
        <v>947.45</v>
      </c>
      <c r="C29" s="9">
        <v>1008.43</v>
      </c>
      <c r="D29" s="29"/>
      <c r="E29" s="9">
        <v>2113.4899999999998</v>
      </c>
      <c r="F29" s="9">
        <v>295.02</v>
      </c>
      <c r="G29" s="29"/>
      <c r="H29" s="9">
        <v>3527.14</v>
      </c>
      <c r="I29" s="9">
        <v>1794.41</v>
      </c>
      <c r="J29" s="29"/>
      <c r="K29" s="38"/>
      <c r="L29" s="38"/>
      <c r="M29" s="39"/>
    </row>
    <row r="30" spans="1:13" x14ac:dyDescent="0.25">
      <c r="A30" s="34" t="s">
        <v>23</v>
      </c>
      <c r="B30" s="38"/>
      <c r="C30" s="38"/>
      <c r="D30" s="39"/>
      <c r="E30" s="38"/>
      <c r="F30" s="38"/>
      <c r="G30" s="39"/>
      <c r="H30" s="38"/>
      <c r="I30" s="38"/>
      <c r="J30" s="39"/>
      <c r="K30" s="38"/>
      <c r="L30" s="38"/>
      <c r="M30" s="39"/>
    </row>
    <row r="31" spans="1:13" x14ac:dyDescent="0.25">
      <c r="A31" s="34" t="s">
        <v>24</v>
      </c>
      <c r="B31" s="38"/>
      <c r="C31" s="38"/>
      <c r="D31" s="40"/>
      <c r="E31" s="38"/>
      <c r="F31" s="38"/>
      <c r="G31" s="40"/>
      <c r="H31" s="38"/>
      <c r="I31" s="38"/>
      <c r="J31" s="40"/>
      <c r="K31" s="38"/>
      <c r="L31" s="38"/>
      <c r="M31" s="4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baseColWidth="10" defaultColWidth="9.140625" defaultRowHeight="15" x14ac:dyDescent="0.25"/>
  <cols>
    <col min="1" max="1" width="23.28515625" customWidth="1"/>
    <col min="2" max="13" width="14" customWidth="1"/>
  </cols>
  <sheetData>
    <row r="1" spans="1:13" s="1" customFormat="1" ht="19.5" thickBot="1" x14ac:dyDescent="0.35">
      <c r="A1" s="2" t="s">
        <v>16</v>
      </c>
      <c r="B1" s="2" t="s">
        <v>11</v>
      </c>
      <c r="C1" s="2"/>
      <c r="D1" s="7"/>
      <c r="E1" s="2" t="s">
        <v>15</v>
      </c>
      <c r="F1" s="2"/>
      <c r="G1" s="7"/>
      <c r="H1" s="2" t="s">
        <v>12</v>
      </c>
      <c r="I1" s="2"/>
      <c r="J1" s="7"/>
      <c r="K1" s="26" t="s">
        <v>13</v>
      </c>
      <c r="L1" s="26"/>
      <c r="M1" s="27"/>
    </row>
    <row r="2" spans="1:13" ht="15.75" thickTop="1" x14ac:dyDescent="0.25">
      <c r="A2" s="3"/>
      <c r="B2" s="3" t="s">
        <v>9</v>
      </c>
      <c r="C2" s="3" t="s">
        <v>10</v>
      </c>
      <c r="D2" s="14" t="s">
        <v>14</v>
      </c>
      <c r="E2" s="3" t="s">
        <v>9</v>
      </c>
      <c r="F2" s="3" t="s">
        <v>10</v>
      </c>
      <c r="G2" s="14" t="s">
        <v>14</v>
      </c>
      <c r="H2" s="3" t="s">
        <v>9</v>
      </c>
      <c r="I2" s="3" t="s">
        <v>10</v>
      </c>
      <c r="J2" s="14" t="s">
        <v>14</v>
      </c>
      <c r="K2" s="3" t="s">
        <v>9</v>
      </c>
      <c r="L2" s="3" t="s">
        <v>10</v>
      </c>
      <c r="M2" s="14" t="s">
        <v>14</v>
      </c>
    </row>
    <row r="3" spans="1:13" x14ac:dyDescent="0.25">
      <c r="A3" t="s">
        <v>0</v>
      </c>
      <c r="B3" s="8">
        <f t="shared" ref="B3:I3" si="0">B22</f>
        <v>8417.8100000000013</v>
      </c>
      <c r="C3" s="8">
        <f t="shared" si="0"/>
        <v>8799.01</v>
      </c>
      <c r="D3" s="15">
        <f t="shared" ref="D3" si="1">SUM(B3:C3)</f>
        <v>17216.82</v>
      </c>
      <c r="E3" s="8">
        <f t="shared" si="0"/>
        <v>12508.19</v>
      </c>
      <c r="F3" s="8">
        <f t="shared" si="0"/>
        <v>9366.3349999999991</v>
      </c>
      <c r="G3" s="15">
        <f t="shared" ref="G3" si="2">SUM(E3:F3)</f>
        <v>21874.525000000001</v>
      </c>
      <c r="H3" s="8">
        <f t="shared" si="0"/>
        <v>14604.76</v>
      </c>
      <c r="I3" s="8">
        <f t="shared" si="0"/>
        <v>13362.67</v>
      </c>
      <c r="J3" s="15">
        <f t="shared" ref="J3" si="3">SUM(H3:I3)</f>
        <v>27967.43</v>
      </c>
      <c r="K3" s="8">
        <f t="shared" ref="K3:M31" si="4">SUMIF($B$2:$J$2,K$2,$B3:$J3)</f>
        <v>35530.76</v>
      </c>
      <c r="L3" s="8">
        <f t="shared" ref="L3:M3" si="5">SUMIF($B$2:$J$2,L$2,$B3:$J3)</f>
        <v>31528.014999999999</v>
      </c>
      <c r="M3" s="15">
        <f t="shared" si="5"/>
        <v>67058.774999999994</v>
      </c>
    </row>
    <row r="4" spans="1:13" x14ac:dyDescent="0.25">
      <c r="A4" t="s">
        <v>1</v>
      </c>
      <c r="B4" s="8">
        <v>2300</v>
      </c>
      <c r="C4" s="8">
        <v>1650</v>
      </c>
      <c r="D4" s="22">
        <f>SUM(B4:C4)</f>
        <v>3950</v>
      </c>
      <c r="E4" s="8">
        <v>1015</v>
      </c>
      <c r="F4" s="8">
        <v>502</v>
      </c>
      <c r="G4" s="22">
        <f>SUM(E4:F4)</f>
        <v>1517</v>
      </c>
      <c r="H4" s="12">
        <v>765</v>
      </c>
      <c r="I4" s="12">
        <v>1211</v>
      </c>
      <c r="J4" s="22">
        <f>SUM(H4:I4)</f>
        <v>1976</v>
      </c>
      <c r="K4" s="8">
        <f t="shared" si="4"/>
        <v>4080</v>
      </c>
      <c r="L4" s="8">
        <f t="shared" si="4"/>
        <v>3363</v>
      </c>
      <c r="M4" s="15">
        <f t="shared" si="4"/>
        <v>7443</v>
      </c>
    </row>
    <row r="5" spans="1:13" x14ac:dyDescent="0.25">
      <c r="A5" s="5" t="s">
        <v>2</v>
      </c>
      <c r="B5" s="13">
        <f>B3-B4</f>
        <v>6117.8100000000013</v>
      </c>
      <c r="C5" s="13">
        <f t="shared" ref="C5:I5" si="6">C3-C4</f>
        <v>7149.01</v>
      </c>
      <c r="D5" s="16">
        <f t="shared" ref="D5:D11" si="7">SUM(B5:C5)</f>
        <v>13266.820000000002</v>
      </c>
      <c r="E5" s="13">
        <f t="shared" si="6"/>
        <v>11493.19</v>
      </c>
      <c r="F5" s="13">
        <f t="shared" si="6"/>
        <v>8864.3349999999991</v>
      </c>
      <c r="G5" s="16">
        <f t="shared" ref="G5:G11" si="8">SUM(E5:F5)</f>
        <v>20357.525000000001</v>
      </c>
      <c r="H5" s="13">
        <f t="shared" si="6"/>
        <v>13839.76</v>
      </c>
      <c r="I5" s="13">
        <f t="shared" si="6"/>
        <v>12151.67</v>
      </c>
      <c r="J5" s="16">
        <f t="shared" ref="J5:J11" si="9">SUM(H5:I5)</f>
        <v>25991.43</v>
      </c>
      <c r="K5" s="13">
        <f t="shared" si="4"/>
        <v>31450.760000000002</v>
      </c>
      <c r="L5" s="13">
        <f t="shared" si="4"/>
        <v>28165.014999999999</v>
      </c>
      <c r="M5" s="16">
        <f t="shared" si="4"/>
        <v>59615.775000000001</v>
      </c>
    </row>
    <row r="6" spans="1:13" x14ac:dyDescent="0.25">
      <c r="B6" s="8"/>
      <c r="C6" s="8"/>
      <c r="D6" s="15"/>
      <c r="E6" s="8"/>
      <c r="F6" s="8"/>
      <c r="G6" s="15"/>
      <c r="H6" s="8"/>
      <c r="I6" s="8"/>
      <c r="J6" s="15"/>
      <c r="K6" s="8"/>
      <c r="L6" s="8"/>
      <c r="M6" s="15"/>
    </row>
    <row r="7" spans="1:13" x14ac:dyDescent="0.25">
      <c r="A7" s="5" t="s">
        <v>3</v>
      </c>
      <c r="B7" s="13">
        <f>B30</f>
        <v>5084.96</v>
      </c>
      <c r="C7" s="13">
        <f t="shared" ref="C7:I7" si="10">C30</f>
        <v>5490.2000000000007</v>
      </c>
      <c r="D7" s="16">
        <f t="shared" si="7"/>
        <v>10575.16</v>
      </c>
      <c r="E7" s="13">
        <f t="shared" si="10"/>
        <v>5066.75</v>
      </c>
      <c r="F7" s="13">
        <f t="shared" si="10"/>
        <v>6011.1</v>
      </c>
      <c r="G7" s="16">
        <f t="shared" si="8"/>
        <v>11077.85</v>
      </c>
      <c r="H7" s="13">
        <f t="shared" si="10"/>
        <v>5462.66</v>
      </c>
      <c r="I7" s="13">
        <f t="shared" si="10"/>
        <v>5505.03</v>
      </c>
      <c r="J7" s="16">
        <f t="shared" si="9"/>
        <v>10967.689999999999</v>
      </c>
      <c r="K7" s="13">
        <f t="shared" si="4"/>
        <v>15614.369999999999</v>
      </c>
      <c r="L7" s="13">
        <f t="shared" si="4"/>
        <v>17006.330000000002</v>
      </c>
      <c r="M7" s="16">
        <f t="shared" si="4"/>
        <v>32620.7</v>
      </c>
    </row>
    <row r="8" spans="1:13" x14ac:dyDescent="0.25">
      <c r="B8" s="8"/>
      <c r="C8" s="8"/>
      <c r="D8" s="15"/>
      <c r="E8" s="8"/>
      <c r="F8" s="8"/>
      <c r="G8" s="15"/>
      <c r="H8" s="8"/>
      <c r="I8" s="8"/>
      <c r="J8" s="15"/>
      <c r="K8" s="8"/>
      <c r="L8" s="8"/>
      <c r="M8" s="15"/>
    </row>
    <row r="9" spans="1:13" x14ac:dyDescent="0.25">
      <c r="A9" s="5" t="s">
        <v>6</v>
      </c>
      <c r="B9" s="13">
        <f t="shared" ref="B9:I9" si="11">B5-B7</f>
        <v>1032.8500000000013</v>
      </c>
      <c r="C9" s="13">
        <f t="shared" si="11"/>
        <v>1658.8099999999995</v>
      </c>
      <c r="D9" s="16">
        <f t="shared" si="7"/>
        <v>2691.6600000000008</v>
      </c>
      <c r="E9" s="13">
        <f t="shared" si="11"/>
        <v>6426.4400000000005</v>
      </c>
      <c r="F9" s="13">
        <f t="shared" si="11"/>
        <v>2853.2349999999988</v>
      </c>
      <c r="G9" s="16">
        <f t="shared" si="8"/>
        <v>9279.6749999999993</v>
      </c>
      <c r="H9" s="13">
        <f t="shared" si="11"/>
        <v>8377.1</v>
      </c>
      <c r="I9" s="13">
        <f t="shared" si="11"/>
        <v>6646.64</v>
      </c>
      <c r="J9" s="16">
        <f t="shared" si="9"/>
        <v>15023.740000000002</v>
      </c>
      <c r="K9" s="13">
        <f t="shared" si="4"/>
        <v>15836.390000000003</v>
      </c>
      <c r="L9" s="13">
        <f t="shared" si="4"/>
        <v>11158.684999999998</v>
      </c>
      <c r="M9" s="16">
        <f t="shared" si="4"/>
        <v>26995.075000000001</v>
      </c>
    </row>
    <row r="10" spans="1:13" x14ac:dyDescent="0.25">
      <c r="B10" s="8"/>
      <c r="C10" s="8"/>
      <c r="D10" s="15"/>
      <c r="E10" s="8"/>
      <c r="F10" s="8"/>
      <c r="G10" s="15"/>
      <c r="H10" s="8"/>
      <c r="I10" s="8"/>
      <c r="J10" s="15"/>
      <c r="K10" s="8"/>
      <c r="L10" s="8"/>
      <c r="M10" s="15"/>
    </row>
    <row r="11" spans="1:13" x14ac:dyDescent="0.25">
      <c r="A11" s="5" t="s">
        <v>4</v>
      </c>
      <c r="B11" s="13">
        <v>300</v>
      </c>
      <c r="C11" s="13">
        <v>150</v>
      </c>
      <c r="D11" s="16">
        <f t="shared" si="7"/>
        <v>450</v>
      </c>
      <c r="E11" s="13">
        <v>400</v>
      </c>
      <c r="F11" s="13">
        <v>200</v>
      </c>
      <c r="G11" s="16">
        <f t="shared" si="8"/>
        <v>600</v>
      </c>
      <c r="H11" s="13">
        <v>600</v>
      </c>
      <c r="I11" s="13">
        <v>300</v>
      </c>
      <c r="J11" s="16">
        <f t="shared" si="9"/>
        <v>900</v>
      </c>
      <c r="K11" s="13">
        <f t="shared" si="4"/>
        <v>1300</v>
      </c>
      <c r="L11" s="13">
        <f t="shared" si="4"/>
        <v>650</v>
      </c>
      <c r="M11" s="16">
        <f t="shared" si="4"/>
        <v>1950</v>
      </c>
    </row>
    <row r="12" spans="1:13" s="6" customFormat="1" ht="12.75" x14ac:dyDescent="0.2">
      <c r="A12" s="6" t="s">
        <v>5</v>
      </c>
      <c r="B12" s="23">
        <f>B11/B3</f>
        <v>3.5638723135827485E-2</v>
      </c>
      <c r="C12" s="24">
        <f t="shared" ref="C12:I12" si="12">C11/C3</f>
        <v>1.7047372374846714E-2</v>
      </c>
      <c r="D12" s="25">
        <f t="shared" si="12"/>
        <v>2.6137230917207706E-2</v>
      </c>
      <c r="E12" s="24">
        <f t="shared" si="12"/>
        <v>3.1979047328190568E-2</v>
      </c>
      <c r="F12" s="24">
        <f t="shared" si="12"/>
        <v>2.1353069263484598E-2</v>
      </c>
      <c r="G12" s="25">
        <f t="shared" ref="G12" si="13">G11/G3</f>
        <v>2.7429167033341292E-2</v>
      </c>
      <c r="H12" s="24">
        <f t="shared" si="12"/>
        <v>4.1082496391587398E-2</v>
      </c>
      <c r="I12" s="24">
        <f t="shared" si="12"/>
        <v>2.245060306061588E-2</v>
      </c>
      <c r="J12" s="25">
        <f t="shared" ref="J12" si="14">J11/J3</f>
        <v>3.218028971557272E-2</v>
      </c>
      <c r="K12" s="24">
        <f t="shared" ref="K12" si="15">K11/K3</f>
        <v>3.6588015567356282E-2</v>
      </c>
      <c r="L12" s="24">
        <f t="shared" ref="L12" si="16">L11/L3</f>
        <v>2.0616584964197715E-2</v>
      </c>
      <c r="M12" s="25">
        <f t="shared" ref="M12" si="17">M11/M3</f>
        <v>2.9078968412411355E-2</v>
      </c>
    </row>
    <row r="13" spans="1:13" x14ac:dyDescent="0.25">
      <c r="B13" s="8"/>
      <c r="C13" s="8"/>
      <c r="D13" s="15"/>
      <c r="E13" s="8"/>
      <c r="F13" s="8"/>
      <c r="G13" s="15"/>
      <c r="H13" s="8"/>
      <c r="I13" s="8"/>
      <c r="J13" s="15"/>
      <c r="K13" s="8"/>
      <c r="L13" s="8"/>
      <c r="M13" s="15"/>
    </row>
    <row r="14" spans="1:13" x14ac:dyDescent="0.25">
      <c r="A14" s="5" t="s">
        <v>7</v>
      </c>
      <c r="B14" s="13">
        <f>B9-B11</f>
        <v>732.85000000000127</v>
      </c>
      <c r="C14" s="13">
        <f>C9-C11</f>
        <v>1508.8099999999995</v>
      </c>
      <c r="D14" s="16">
        <f t="shared" ref="D14" si="18">SUM(B14:C14)</f>
        <v>2241.6600000000008</v>
      </c>
      <c r="E14" s="13">
        <f>E9-E11</f>
        <v>6026.4400000000005</v>
      </c>
      <c r="F14" s="13">
        <f>F9-F11</f>
        <v>2653.2349999999988</v>
      </c>
      <c r="G14" s="16">
        <f t="shared" ref="G14" si="19">SUM(E14:F14)</f>
        <v>8679.6749999999993</v>
      </c>
      <c r="H14" s="13">
        <f>H9-H11</f>
        <v>7777.1</v>
      </c>
      <c r="I14" s="13">
        <f>I9-I11</f>
        <v>6346.64</v>
      </c>
      <c r="J14" s="16">
        <f t="shared" ref="J14" si="20">SUM(H14:I14)</f>
        <v>14123.740000000002</v>
      </c>
      <c r="K14" s="13">
        <f t="shared" si="4"/>
        <v>14536.390000000003</v>
      </c>
      <c r="L14" s="13">
        <f t="shared" si="4"/>
        <v>10508.684999999998</v>
      </c>
      <c r="M14" s="16">
        <f t="shared" si="4"/>
        <v>25045.075000000001</v>
      </c>
    </row>
    <row r="15" spans="1:13" s="6" customFormat="1" ht="12.75" x14ac:dyDescent="0.2">
      <c r="A15" s="6" t="s">
        <v>8</v>
      </c>
      <c r="B15" s="23">
        <f t="shared" ref="B15:M15" si="21">B14/B3</f>
        <v>8.7059460833637387E-2</v>
      </c>
      <c r="C15" s="24">
        <f t="shared" si="21"/>
        <v>0.17147497275261642</v>
      </c>
      <c r="D15" s="25">
        <f t="shared" si="21"/>
        <v>0.13020174457303968</v>
      </c>
      <c r="E15" s="24">
        <f t="shared" si="21"/>
        <v>0.48179952495125195</v>
      </c>
      <c r="F15" s="24">
        <f t="shared" si="21"/>
        <v>0.28327355363650769</v>
      </c>
      <c r="G15" s="25">
        <f t="shared" si="21"/>
        <v>0.39679375895019431</v>
      </c>
      <c r="H15" s="24">
        <f t="shared" si="21"/>
        <v>0.53250447114502397</v>
      </c>
      <c r="I15" s="24">
        <f t="shared" si="21"/>
        <v>0.47495298469542391</v>
      </c>
      <c r="J15" s="25">
        <f t="shared" si="21"/>
        <v>0.50500671674158126</v>
      </c>
      <c r="K15" s="24">
        <f t="shared" si="21"/>
        <v>0.40912127970243256</v>
      </c>
      <c r="L15" s="24">
        <f t="shared" si="21"/>
        <v>0.33331261102229232</v>
      </c>
      <c r="M15" s="25">
        <f t="shared" si="21"/>
        <v>0.37347945887767864</v>
      </c>
    </row>
    <row r="16" spans="1:13" x14ac:dyDescent="0.25">
      <c r="D16" s="17"/>
      <c r="G16" s="17"/>
      <c r="J16" s="17"/>
      <c r="M16" s="17"/>
    </row>
    <row r="17" spans="1:13" s="1" customFormat="1" ht="19.5" thickBot="1" x14ac:dyDescent="0.35">
      <c r="A17" s="2" t="s">
        <v>17</v>
      </c>
      <c r="B17" s="2"/>
      <c r="C17" s="2"/>
      <c r="D17" s="18"/>
      <c r="E17" s="2"/>
      <c r="F17" s="2"/>
      <c r="G17" s="18"/>
      <c r="H17" s="2"/>
      <c r="I17" s="2"/>
      <c r="J17" s="18"/>
      <c r="K17" s="2"/>
      <c r="L17" s="2"/>
      <c r="M17" s="18"/>
    </row>
    <row r="18" spans="1:13" ht="15.75" thickTop="1" x14ac:dyDescent="0.25">
      <c r="A18" t="s">
        <v>18</v>
      </c>
      <c r="B18" s="8">
        <v>1528.34</v>
      </c>
      <c r="C18" s="8">
        <v>3006.27</v>
      </c>
      <c r="D18" s="15">
        <f>SUM(B18:C18)</f>
        <v>4534.6099999999997</v>
      </c>
      <c r="E18" s="8">
        <v>3324.67</v>
      </c>
      <c r="F18" s="8">
        <v>35.1</v>
      </c>
      <c r="G18" s="15">
        <f>SUM(E18:F18)</f>
        <v>3359.77</v>
      </c>
      <c r="H18" s="8">
        <v>1202.69</v>
      </c>
      <c r="I18" s="8">
        <v>4122.63</v>
      </c>
      <c r="J18" s="15">
        <f>SUM(H18:I18)</f>
        <v>5325.32</v>
      </c>
      <c r="K18" s="8">
        <f t="shared" si="4"/>
        <v>6055.7000000000007</v>
      </c>
      <c r="L18" s="8">
        <f t="shared" si="4"/>
        <v>7164</v>
      </c>
      <c r="M18" s="15">
        <f t="shared" si="4"/>
        <v>13219.699999999999</v>
      </c>
    </row>
    <row r="19" spans="1:13" x14ac:dyDescent="0.25">
      <c r="A19" t="s">
        <v>19</v>
      </c>
      <c r="B19" s="8">
        <v>2167.7600000000002</v>
      </c>
      <c r="C19" s="8">
        <v>3800</v>
      </c>
      <c r="D19" s="15">
        <f t="shared" ref="D19:D22" si="22">SUM(B19:C19)</f>
        <v>5967.76</v>
      </c>
      <c r="E19" s="8">
        <v>6830.41</v>
      </c>
      <c r="F19" s="8">
        <v>1551.88</v>
      </c>
      <c r="G19" s="15">
        <f t="shared" ref="G19:G22" si="23">SUM(E19:F19)</f>
        <v>8382.2900000000009</v>
      </c>
      <c r="H19" s="8">
        <v>6511.04</v>
      </c>
      <c r="I19" s="8">
        <v>847.06</v>
      </c>
      <c r="J19" s="15">
        <f t="shared" ref="J19:J22" si="24">SUM(H19:I19)</f>
        <v>7358.1</v>
      </c>
      <c r="K19" s="8">
        <f t="shared" si="4"/>
        <v>15509.21</v>
      </c>
      <c r="L19" s="8">
        <f t="shared" si="4"/>
        <v>6198.9400000000005</v>
      </c>
      <c r="M19" s="15">
        <f t="shared" si="4"/>
        <v>21708.15</v>
      </c>
    </row>
    <row r="20" spans="1:13" x14ac:dyDescent="0.25">
      <c r="A20" t="s">
        <v>20</v>
      </c>
      <c r="B20" s="8">
        <v>198.46</v>
      </c>
      <c r="C20" s="8">
        <v>553.13</v>
      </c>
      <c r="D20" s="15">
        <f t="shared" si="22"/>
        <v>751.59</v>
      </c>
      <c r="E20" s="8">
        <v>1127.94</v>
      </c>
      <c r="F20" s="8">
        <v>1898.0250000000001</v>
      </c>
      <c r="G20" s="15">
        <f t="shared" si="23"/>
        <v>3025.9650000000001</v>
      </c>
      <c r="H20" s="8">
        <v>3914.02</v>
      </c>
      <c r="I20" s="8">
        <v>2918.99</v>
      </c>
      <c r="J20" s="15">
        <f t="shared" si="24"/>
        <v>6833.01</v>
      </c>
      <c r="K20" s="8">
        <f t="shared" si="4"/>
        <v>5240.42</v>
      </c>
      <c r="L20" s="8">
        <f t="shared" si="4"/>
        <v>5370.1450000000004</v>
      </c>
      <c r="M20" s="15">
        <f t="shared" si="4"/>
        <v>10610.565000000001</v>
      </c>
    </row>
    <row r="21" spans="1:13" x14ac:dyDescent="0.25">
      <c r="A21" t="s">
        <v>21</v>
      </c>
      <c r="B21" s="8">
        <v>4523.25</v>
      </c>
      <c r="C21" s="8">
        <v>1439.61</v>
      </c>
      <c r="D21" s="15">
        <f t="shared" si="22"/>
        <v>5962.86</v>
      </c>
      <c r="E21" s="8">
        <v>1225.17</v>
      </c>
      <c r="F21" s="8">
        <v>5881.33</v>
      </c>
      <c r="G21" s="15">
        <f t="shared" si="23"/>
        <v>7106.5</v>
      </c>
      <c r="H21" s="8">
        <v>2977.01</v>
      </c>
      <c r="I21" s="8">
        <v>5473.99</v>
      </c>
      <c r="J21" s="15">
        <f t="shared" si="24"/>
        <v>8451</v>
      </c>
      <c r="K21" s="8">
        <f t="shared" si="4"/>
        <v>8725.43</v>
      </c>
      <c r="L21" s="8">
        <f t="shared" si="4"/>
        <v>12794.93</v>
      </c>
      <c r="M21" s="15">
        <f t="shared" si="4"/>
        <v>21520.36</v>
      </c>
    </row>
    <row r="22" spans="1:13" x14ac:dyDescent="0.25">
      <c r="A22" s="10" t="s">
        <v>23</v>
      </c>
      <c r="B22" s="11">
        <f>SUM(B18:B21)</f>
        <v>8417.8100000000013</v>
      </c>
      <c r="C22" s="11">
        <f t="shared" ref="C22:I22" si="25">SUM(C18:C21)</f>
        <v>8799.01</v>
      </c>
      <c r="D22" s="16">
        <f t="shared" si="22"/>
        <v>17216.82</v>
      </c>
      <c r="E22" s="11">
        <f t="shared" si="25"/>
        <v>12508.19</v>
      </c>
      <c r="F22" s="11">
        <f t="shared" si="25"/>
        <v>9366.3349999999991</v>
      </c>
      <c r="G22" s="16">
        <f t="shared" si="23"/>
        <v>21874.525000000001</v>
      </c>
      <c r="H22" s="11">
        <f t="shared" si="25"/>
        <v>14604.76</v>
      </c>
      <c r="I22" s="11">
        <f t="shared" si="25"/>
        <v>13362.67</v>
      </c>
      <c r="J22" s="16">
        <f t="shared" si="24"/>
        <v>27967.43</v>
      </c>
      <c r="K22" s="11">
        <f t="shared" si="4"/>
        <v>35530.76</v>
      </c>
      <c r="L22" s="11">
        <f t="shared" si="4"/>
        <v>31528.014999999999</v>
      </c>
      <c r="M22" s="19">
        <f t="shared" si="4"/>
        <v>67058.774999999994</v>
      </c>
    </row>
    <row r="23" spans="1:13" x14ac:dyDescent="0.25">
      <c r="A23" s="4" t="s">
        <v>24</v>
      </c>
      <c r="B23" s="9">
        <f>AVERAGE(B18:B21)</f>
        <v>2104.4525000000003</v>
      </c>
      <c r="C23" s="9">
        <f t="shared" ref="C23:I23" si="26">AVERAGE(C18:C21)</f>
        <v>2199.7525000000001</v>
      </c>
      <c r="D23" s="20">
        <f t="shared" si="26"/>
        <v>4304.2049999999999</v>
      </c>
      <c r="E23" s="9">
        <f t="shared" si="26"/>
        <v>3127.0475000000001</v>
      </c>
      <c r="F23" s="9">
        <f t="shared" si="26"/>
        <v>2341.5837499999998</v>
      </c>
      <c r="G23" s="20">
        <f t="shared" ref="G23" si="27">AVERAGE(G18:G21)</f>
        <v>5468.6312500000004</v>
      </c>
      <c r="H23" s="9">
        <f t="shared" si="26"/>
        <v>3651.19</v>
      </c>
      <c r="I23" s="9">
        <f t="shared" si="26"/>
        <v>3340.6675</v>
      </c>
      <c r="J23" s="20">
        <f t="shared" ref="J23" si="28">AVERAGE(J18:J21)</f>
        <v>6991.8575000000001</v>
      </c>
      <c r="K23" s="9">
        <f t="shared" si="4"/>
        <v>8882.69</v>
      </c>
      <c r="L23" s="9">
        <f t="shared" si="4"/>
        <v>7882.0037499999999</v>
      </c>
      <c r="M23" s="20">
        <f t="shared" si="4"/>
        <v>16764.693749999999</v>
      </c>
    </row>
    <row r="24" spans="1:13" x14ac:dyDescent="0.25">
      <c r="D24" s="17"/>
      <c r="G24" s="17"/>
      <c r="J24" s="17"/>
      <c r="M24" s="17"/>
    </row>
    <row r="25" spans="1:13" s="1" customFormat="1" ht="19.5" thickBot="1" x14ac:dyDescent="0.35">
      <c r="A25" s="2" t="s">
        <v>22</v>
      </c>
      <c r="B25" s="2"/>
      <c r="C25" s="2"/>
      <c r="D25" s="18"/>
      <c r="E25" s="2"/>
      <c r="F25" s="2"/>
      <c r="G25" s="18"/>
      <c r="H25" s="2"/>
      <c r="I25" s="2"/>
      <c r="J25" s="18"/>
      <c r="K25" s="2"/>
      <c r="L25" s="2"/>
      <c r="M25" s="18"/>
    </row>
    <row r="26" spans="1:13" ht="15.75" thickTop="1" x14ac:dyDescent="0.25">
      <c r="A26" t="s">
        <v>18</v>
      </c>
      <c r="B26" s="9">
        <v>78.88</v>
      </c>
      <c r="C26" s="9">
        <v>781.55</v>
      </c>
      <c r="D26" s="15">
        <f>SUM(B26:C26)</f>
        <v>860.43</v>
      </c>
      <c r="E26" s="9">
        <v>1260</v>
      </c>
      <c r="F26" s="9">
        <v>3162.89</v>
      </c>
      <c r="G26" s="15">
        <f>SUM(E26:F26)</f>
        <v>4422.8899999999994</v>
      </c>
      <c r="H26" s="9">
        <v>755.54</v>
      </c>
      <c r="I26" s="9">
        <v>890</v>
      </c>
      <c r="J26" s="15">
        <f>SUM(H26:I26)</f>
        <v>1645.54</v>
      </c>
      <c r="K26" s="9">
        <f t="shared" si="4"/>
        <v>2094.42</v>
      </c>
      <c r="L26" s="9">
        <f t="shared" si="4"/>
        <v>4834.4399999999996</v>
      </c>
      <c r="M26" s="20">
        <f t="shared" si="4"/>
        <v>6928.86</v>
      </c>
    </row>
    <row r="27" spans="1:13" x14ac:dyDescent="0.25">
      <c r="A27" t="s">
        <v>19</v>
      </c>
      <c r="B27" s="9">
        <v>123.88</v>
      </c>
      <c r="C27" s="9">
        <v>1490.74</v>
      </c>
      <c r="D27" s="15">
        <f>SUM(B27:C27)</f>
        <v>1614.62</v>
      </c>
      <c r="E27" s="9">
        <v>436.5</v>
      </c>
      <c r="F27" s="9">
        <v>756</v>
      </c>
      <c r="G27" s="15">
        <f>SUM(E27:F27)</f>
        <v>1192.5</v>
      </c>
      <c r="H27" s="9">
        <v>757.92</v>
      </c>
      <c r="I27" s="9">
        <v>2234.62</v>
      </c>
      <c r="J27" s="15">
        <f>SUM(H27:I27)</f>
        <v>2992.54</v>
      </c>
      <c r="K27" s="9">
        <f t="shared" si="4"/>
        <v>1318.3</v>
      </c>
      <c r="L27" s="9">
        <f t="shared" si="4"/>
        <v>4481.3599999999997</v>
      </c>
      <c r="M27" s="20">
        <f t="shared" si="4"/>
        <v>5799.66</v>
      </c>
    </row>
    <row r="28" spans="1:13" x14ac:dyDescent="0.25">
      <c r="A28" t="s">
        <v>20</v>
      </c>
      <c r="B28" s="9">
        <v>3934.75</v>
      </c>
      <c r="C28" s="9">
        <v>2209.48</v>
      </c>
      <c r="D28" s="15">
        <f>SUM(B28:C28)</f>
        <v>6144.23</v>
      </c>
      <c r="E28" s="9">
        <v>1256.76</v>
      </c>
      <c r="F28" s="9">
        <v>1797.19</v>
      </c>
      <c r="G28" s="15">
        <f>SUM(E28:F28)</f>
        <v>3053.95</v>
      </c>
      <c r="H28" s="9">
        <v>422.06</v>
      </c>
      <c r="I28" s="9">
        <v>586</v>
      </c>
      <c r="J28" s="15">
        <f>SUM(H28:I28)</f>
        <v>1008.06</v>
      </c>
      <c r="K28" s="9">
        <f t="shared" si="4"/>
        <v>5613.5700000000006</v>
      </c>
      <c r="L28" s="9">
        <f t="shared" si="4"/>
        <v>4592.67</v>
      </c>
      <c r="M28" s="20">
        <f t="shared" si="4"/>
        <v>10206.24</v>
      </c>
    </row>
    <row r="29" spans="1:13" x14ac:dyDescent="0.25">
      <c r="A29" t="s">
        <v>21</v>
      </c>
      <c r="B29" s="9">
        <v>947.45</v>
      </c>
      <c r="C29" s="9">
        <v>1008.43</v>
      </c>
      <c r="D29" s="15">
        <f t="shared" ref="D29:D30" si="29">SUM(B29:C29)</f>
        <v>1955.88</v>
      </c>
      <c r="E29" s="9">
        <v>2113.4899999999998</v>
      </c>
      <c r="F29" s="9">
        <v>295.02</v>
      </c>
      <c r="G29" s="15">
        <f t="shared" ref="G29:G30" si="30">SUM(E29:F29)</f>
        <v>2408.5099999999998</v>
      </c>
      <c r="H29" s="9">
        <v>3527.14</v>
      </c>
      <c r="I29" s="9">
        <v>1794.41</v>
      </c>
      <c r="J29" s="15">
        <f t="shared" ref="J29:J30" si="31">SUM(H29:I29)</f>
        <v>5321.55</v>
      </c>
      <c r="K29" s="9">
        <f t="shared" si="4"/>
        <v>6588.08</v>
      </c>
      <c r="L29" s="9">
        <f t="shared" si="4"/>
        <v>3097.8599999999997</v>
      </c>
      <c r="M29" s="20">
        <f t="shared" si="4"/>
        <v>9685.9399999999987</v>
      </c>
    </row>
    <row r="30" spans="1:13" x14ac:dyDescent="0.25">
      <c r="A30" s="10" t="s">
        <v>23</v>
      </c>
      <c r="B30" s="11">
        <f>SUM(B26:B29)</f>
        <v>5084.96</v>
      </c>
      <c r="C30" s="11">
        <f t="shared" ref="C30" si="32">SUM(C26:C29)</f>
        <v>5490.2000000000007</v>
      </c>
      <c r="D30" s="16">
        <f t="shared" si="29"/>
        <v>10575.16</v>
      </c>
      <c r="E30" s="11">
        <f t="shared" ref="E30" si="33">SUM(E26:E29)</f>
        <v>5066.75</v>
      </c>
      <c r="F30" s="11">
        <f t="shared" ref="F30" si="34">SUM(F26:F29)</f>
        <v>6011.1</v>
      </c>
      <c r="G30" s="16">
        <f t="shared" si="30"/>
        <v>11077.85</v>
      </c>
      <c r="H30" s="11">
        <f t="shared" ref="H30" si="35">SUM(H26:H29)</f>
        <v>5462.66</v>
      </c>
      <c r="I30" s="11">
        <f t="shared" ref="I30" si="36">SUM(I26:I29)</f>
        <v>5505.03</v>
      </c>
      <c r="J30" s="16">
        <f t="shared" si="31"/>
        <v>10967.689999999999</v>
      </c>
      <c r="K30" s="11">
        <f t="shared" si="4"/>
        <v>15614.369999999999</v>
      </c>
      <c r="L30" s="11">
        <f t="shared" si="4"/>
        <v>17006.330000000002</v>
      </c>
      <c r="M30" s="19">
        <f t="shared" si="4"/>
        <v>32620.7</v>
      </c>
    </row>
    <row r="31" spans="1:13" x14ac:dyDescent="0.25">
      <c r="A31" s="4" t="s">
        <v>24</v>
      </c>
      <c r="B31" s="9">
        <f>AVERAGE(B26:B29)</f>
        <v>1271.24</v>
      </c>
      <c r="C31" s="9">
        <f t="shared" ref="C31:I31" si="37">AVERAGE(C26:C29)</f>
        <v>1372.5500000000002</v>
      </c>
      <c r="D31" s="21">
        <f t="shared" si="37"/>
        <v>2643.79</v>
      </c>
      <c r="E31" s="9">
        <f t="shared" si="37"/>
        <v>1266.6875</v>
      </c>
      <c r="F31" s="9">
        <f t="shared" si="37"/>
        <v>1502.7750000000001</v>
      </c>
      <c r="G31" s="21">
        <f t="shared" ref="G31" si="38">AVERAGE(G26:G29)</f>
        <v>2769.4625000000001</v>
      </c>
      <c r="H31" s="9">
        <f t="shared" si="37"/>
        <v>1365.665</v>
      </c>
      <c r="I31" s="9">
        <f t="shared" si="37"/>
        <v>1376.2574999999999</v>
      </c>
      <c r="J31" s="21">
        <f t="shared" ref="J31" si="39">AVERAGE(J26:J29)</f>
        <v>2741.9224999999997</v>
      </c>
      <c r="K31" s="9">
        <f t="shared" si="4"/>
        <v>3903.5924999999997</v>
      </c>
      <c r="L31" s="9">
        <f t="shared" si="4"/>
        <v>4251.5825000000004</v>
      </c>
      <c r="M31" s="21">
        <f t="shared" si="4"/>
        <v>8155.1750000000002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DieAufgabe</vt:lpstr>
      <vt:lpstr>DieLösung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2017-06-27T11:19:35Z</dcterms:modified>
</cp:coreProperties>
</file>